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<sst xmlns="http://schemas.openxmlformats.org/spreadsheetml/2006/main" count="75" uniqueCount="60">
  <si>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</si>
  <si>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</si>
  <si>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2018-07-05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</si>
  <si>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</si>
  <si>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</si>
  <si>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</si>
  <si>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</si>
  <si>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</si>
  <si>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</si>
  <si>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</si>
  <si>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</si>
  <si>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</si>
  <si>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</si>
  <si>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квота (разр.)</t>
  </si>
  <si>
    <t>вылов</t>
  </si>
  <si>
    <t>% осв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</si>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</sst>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5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1.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1.5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4" fontId="45" fillId="0" borderId="11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164" fontId="45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164" fontId="45" fillId="0" borderId="17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165" fontId="45" fillId="0" borderId="15" xfId="0" applyNumberFormat="1" applyFont="1" applyBorder="1" applyAlignment="1">
      <alignment horizontal="right" vertical="center"/>
    </xf>
    <xf numFmtId="165" fontId="44" fillId="0" borderId="16" xfId="0" applyNumberFormat="1" applyFont="1" applyBorder="1" applyAlignment="1">
      <alignment horizontal="right" vertical="center"/>
    </xf>
    <xf numFmtId="165" fontId="45" fillId="0" borderId="17" xfId="0" applyNumberFormat="1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 wrapText="1"/>
    </xf>
    <xf numFmtId="165" fontId="45" fillId="0" borderId="19" xfId="0" applyNumberFormat="1" applyFont="1" applyBorder="1" applyAlignment="1">
      <alignment horizontal="right" vertical="center"/>
    </xf>
    <xf numFmtId="165" fontId="44" fillId="0" borderId="20" xfId="0" applyNumberFormat="1" applyFont="1" applyBorder="1" applyAlignment="1">
      <alignment horizontal="right" vertical="center"/>
    </xf>
    <xf numFmtId="165" fontId="45" fillId="0" borderId="21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9" fillId="33" borderId="25" xfId="0" applyFont="1" applyFill="1" applyBorder="1" applyAlignment="1">
      <alignment horizontal="center" wrapText="1"/>
    </xf>
    <xf numFmtId="0" fontId="49" fillId="0" borderId="25" xfId="0" applyFont="1" applyBorder="1" applyAlignment="1">
      <alignment wrapText="1"/>
    </xf>
    <xf numFmtId="0" fontId="49" fillId="0" borderId="25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gradientFill>
          <stop position="0">
            <color rgb="FFC11B17"/>
          </stop>
          <stop position="1">
            <color rgb="FFC11B17"/>
          </stop>
        </gradientFill>
      </fill>
      <border/>
    </dxf>
    <dxf>
      <fill>
        <gradientFill>
          <stop position="0">
            <color rgb="FFF778A1"/>
          </stop>
          <stop position="1">
            <color rgb="FFF778A1"/>
          </stop>
        </gradient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80" zoomScaleNormal="80" zoomScalePageLayoutView="0" workbookViewId="0" topLeftCell="A10">
      <selection activeCell="O13" sqref="O13"/>
    </sheetView>
  </sheetViews>
  <sheetFormatPr defaultColWidth="9.140625" defaultRowHeight="15"/>
  <cols>
    <col min="1" max="1" width="22.00390625" style="0" customWidth="1"/>
    <col min="2" max="11" width="14.00390625" style="0" customWidth="1"/>
    <col min="12" max="13" width="6.421875" style="0" customWidth="1"/>
    <col min="14" max="17" width="14.00390625" style="0" customWidth="1"/>
    <col min="18" max="18" width="6.421875" style="0" hidden="1" customWidth="1"/>
  </cols>
  <sheetData>
    <row r="1" spans="1:18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18" ht="15">
      <c r="A6" s="25"/>
      <c r="B6" s="28"/>
      <c r="C6" s="33" t="s">
        <v>6</v>
      </c>
      <c r="D6" s="34"/>
      <c r="E6" s="33" t="s">
        <v>7</v>
      </c>
      <c r="F6" s="34"/>
      <c r="G6" s="33" t="s">
        <v>8</v>
      </c>
      <c r="H6" s="34"/>
      <c r="I6" s="33" t="s">
        <v>9</v>
      </c>
      <c r="J6" s="34"/>
      <c r="K6" s="34"/>
      <c r="L6" s="34"/>
      <c r="M6" s="35"/>
      <c r="N6" s="33" t="s">
        <v>10</v>
      </c>
      <c r="O6" s="34"/>
      <c r="P6" s="33" t="s">
        <v>11</v>
      </c>
      <c r="Q6" s="34"/>
      <c r="R6" s="35"/>
    </row>
    <row r="7" spans="1:18" ht="27" thickBot="1">
      <c r="A7" s="26"/>
      <c r="B7" s="29"/>
      <c r="C7" s="2" t="s">
        <v>12</v>
      </c>
      <c r="D7" s="10" t="s">
        <v>14</v>
      </c>
      <c r="E7" s="2" t="s">
        <v>12</v>
      </c>
      <c r="F7" s="10" t="s">
        <v>14</v>
      </c>
      <c r="G7" s="2" t="s">
        <v>12</v>
      </c>
      <c r="H7" s="10" t="s">
        <v>14</v>
      </c>
      <c r="I7" s="2" t="s">
        <v>12</v>
      </c>
      <c r="J7" s="6" t="s">
        <v>13</v>
      </c>
      <c r="K7" s="10" t="s">
        <v>14</v>
      </c>
      <c r="L7" s="11" t="s">
        <v>15</v>
      </c>
      <c r="M7" s="15" t="s">
        <v>16</v>
      </c>
      <c r="N7" s="2" t="s">
        <v>12</v>
      </c>
      <c r="O7" s="10" t="s">
        <v>14</v>
      </c>
      <c r="P7" s="2" t="s">
        <v>12</v>
      </c>
      <c r="Q7" s="10" t="s">
        <v>14</v>
      </c>
      <c r="R7" s="15" t="s">
        <v>16</v>
      </c>
    </row>
    <row r="8" spans="1:18" ht="18" thickBot="1">
      <c r="A8" s="36" t="s">
        <v>17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55.5" thickBot="1">
      <c r="A9" s="19" t="s">
        <v>18</v>
      </c>
      <c r="B9" s="21" t="s">
        <v>19</v>
      </c>
      <c r="C9" s="3">
        <v>70</v>
      </c>
      <c r="D9" s="7">
        <v>0</v>
      </c>
      <c r="E9" s="3">
        <v>9</v>
      </c>
      <c r="F9" s="7">
        <v>0.603</v>
      </c>
      <c r="G9" s="3">
        <v>199</v>
      </c>
      <c r="H9" s="7">
        <v>220.125</v>
      </c>
      <c r="I9" s="3">
        <v>0</v>
      </c>
      <c r="J9" s="7">
        <v>0</v>
      </c>
      <c r="K9" s="7">
        <v>0</v>
      </c>
      <c r="L9" s="12">
        <f>IF(I9=0,0,K9/I9*100)</f>
        <v>0</v>
      </c>
      <c r="M9" s="16">
        <f>IF(J9=0,0,K9/J9*100)</f>
        <v>0</v>
      </c>
      <c r="N9" s="3">
        <v>0</v>
      </c>
      <c r="O9" s="7">
        <v>0</v>
      </c>
      <c r="P9" s="3">
        <f>SUM(C9,E9,G9,I9,N9)</f>
        <v>278</v>
      </c>
      <c r="Q9" s="7">
        <f>SUM(D9,F9,H9,K9,O9)</f>
        <v>220.728</v>
      </c>
      <c r="R9" s="16" t="e">
        <f>IF(#REF!=0,0,Q9/#REF!*100)</f>
        <v>#REF!</v>
      </c>
    </row>
    <row r="10" spans="1:18" ht="15.75" thickBot="1">
      <c r="A10" s="39" t="s">
        <v>20</v>
      </c>
      <c r="B10" s="40"/>
      <c r="C10" s="4">
        <f aca="true" t="shared" si="0" ref="C10:K10">SUM(C9:C9)</f>
        <v>70</v>
      </c>
      <c r="D10" s="8">
        <f t="shared" si="0"/>
        <v>0</v>
      </c>
      <c r="E10" s="4">
        <f t="shared" si="0"/>
        <v>9</v>
      </c>
      <c r="F10" s="8">
        <f t="shared" si="0"/>
        <v>0.603</v>
      </c>
      <c r="G10" s="4">
        <f t="shared" si="0"/>
        <v>199</v>
      </c>
      <c r="H10" s="8">
        <f t="shared" si="0"/>
        <v>220.125</v>
      </c>
      <c r="I10" s="4">
        <f t="shared" si="0"/>
        <v>0</v>
      </c>
      <c r="J10" s="8">
        <f t="shared" si="0"/>
        <v>0</v>
      </c>
      <c r="K10" s="8">
        <f t="shared" si="0"/>
        <v>0</v>
      </c>
      <c r="L10" s="13">
        <f>IF(I10=0,0,K10/I10*100)</f>
        <v>0</v>
      </c>
      <c r="M10" s="17">
        <f>IF(J10=0,0,K10/J10*100)</f>
        <v>0</v>
      </c>
      <c r="N10" s="4">
        <f>SUM(N9:N9)</f>
        <v>0</v>
      </c>
      <c r="O10" s="8">
        <f>SUM(O9:O9)</f>
        <v>0</v>
      </c>
      <c r="P10" s="4">
        <f>SUM(P9:P9)</f>
        <v>278</v>
      </c>
      <c r="Q10" s="8">
        <f>SUM(Q9:Q9)</f>
        <v>220.728</v>
      </c>
      <c r="R10" s="17" t="e">
        <f>IF(#REF!=0,0,Q10/#REF!*100)</f>
        <v>#REF!</v>
      </c>
    </row>
    <row r="11" spans="1:18" ht="18" thickBot="1">
      <c r="A11" s="36" t="s">
        <v>21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7">
      <c r="A12" s="19" t="s">
        <v>22</v>
      </c>
      <c r="B12" s="21" t="s">
        <v>23</v>
      </c>
      <c r="C12" s="3">
        <v>213</v>
      </c>
      <c r="D12" s="7">
        <v>0</v>
      </c>
      <c r="E12" s="3">
        <v>278</v>
      </c>
      <c r="F12" s="7">
        <v>11.035</v>
      </c>
      <c r="G12" s="3">
        <v>12</v>
      </c>
      <c r="H12" s="7">
        <v>2.359</v>
      </c>
      <c r="I12" s="3">
        <v>10</v>
      </c>
      <c r="J12" s="7">
        <v>10</v>
      </c>
      <c r="K12" s="7">
        <v>0</v>
      </c>
      <c r="L12" s="12">
        <f>IF(I12=0,0,K12/I12*100)</f>
        <v>0</v>
      </c>
      <c r="M12" s="16">
        <f>IF(J12=0,0,K12/J12*100)</f>
        <v>0</v>
      </c>
      <c r="N12" s="3">
        <v>2</v>
      </c>
      <c r="O12" s="7">
        <v>0</v>
      </c>
      <c r="P12" s="3">
        <f>SUM(C12,E12,G12,I12,N12)</f>
        <v>515</v>
      </c>
      <c r="Q12" s="7">
        <f>SUM(D12,F12,H12,K12,O12)</f>
        <v>13.394</v>
      </c>
      <c r="R12" s="16" t="e">
        <f>IF(#REF!=0,0,Q12/#REF!*100)</f>
        <v>#REF!</v>
      </c>
    </row>
    <row r="13" spans="1:18" ht="123.75">
      <c r="A13" s="20" t="s">
        <v>24</v>
      </c>
      <c r="B13" s="22" t="s">
        <v>25</v>
      </c>
      <c r="C13" s="5">
        <v>10032</v>
      </c>
      <c r="D13" s="9">
        <v>642.675</v>
      </c>
      <c r="E13" s="5">
        <v>2371</v>
      </c>
      <c r="F13" s="9">
        <v>247.04</v>
      </c>
      <c r="G13" s="5">
        <v>842</v>
      </c>
      <c r="H13" s="9">
        <v>889.903</v>
      </c>
      <c r="I13" s="5">
        <v>70</v>
      </c>
      <c r="J13" s="9">
        <v>217</v>
      </c>
      <c r="K13" s="9">
        <v>0</v>
      </c>
      <c r="L13" s="14">
        <f>IF(I13=0,0,K13/I13*100)</f>
        <v>0</v>
      </c>
      <c r="M13" s="18">
        <f>IF(J13=0,0,K13/J13*100)</f>
        <v>0</v>
      </c>
      <c r="N13" s="5">
        <v>43</v>
      </c>
      <c r="O13" s="9">
        <v>41.036</v>
      </c>
      <c r="P13" s="5">
        <f>SUM(C13,E13,G13,I13,N13)</f>
        <v>13358</v>
      </c>
      <c r="Q13" s="9">
        <f>SUM(D13,F13,H13,K13,O13)</f>
        <v>1820.654</v>
      </c>
      <c r="R13" s="18" t="e">
        <f>IF(#REF!=0,0,Q13/#REF!*100)</f>
        <v>#REF!</v>
      </c>
    </row>
    <row r="14" spans="1:18" ht="179.25">
      <c r="A14" s="20" t="s">
        <v>26</v>
      </c>
      <c r="B14" s="22" t="s">
        <v>27</v>
      </c>
      <c r="C14" s="5">
        <v>11735</v>
      </c>
      <c r="D14" s="9">
        <v>1197.443</v>
      </c>
      <c r="E14" s="5">
        <v>2354</v>
      </c>
      <c r="F14" s="9">
        <v>45.321</v>
      </c>
      <c r="G14" s="5">
        <v>205</v>
      </c>
      <c r="H14" s="9">
        <v>6.184</v>
      </c>
      <c r="I14" s="5">
        <v>10</v>
      </c>
      <c r="J14" s="9">
        <v>71.1</v>
      </c>
      <c r="K14" s="9">
        <v>0</v>
      </c>
      <c r="L14" s="14">
        <f>IF(I14=0,0,K14/I14*100)</f>
        <v>0</v>
      </c>
      <c r="M14" s="18">
        <f>IF(J14=0,0,K14/J14*100)</f>
        <v>0</v>
      </c>
      <c r="N14" s="5">
        <v>0.5</v>
      </c>
      <c r="O14" s="9">
        <v>0</v>
      </c>
      <c r="P14" s="5">
        <f>SUM(C14,E14,G14,I14,N14)</f>
        <v>14304.5</v>
      </c>
      <c r="Q14" s="9">
        <f>SUM(D14,F14,H14,K14,O14)</f>
        <v>1248.9479999999999</v>
      </c>
      <c r="R14" s="18" t="e">
        <f>IF(#REF!=0,0,Q14/#REF!*100)</f>
        <v>#REF!</v>
      </c>
    </row>
    <row r="15" spans="1:18" ht="55.5" thickBot="1">
      <c r="A15" s="20" t="s">
        <v>28</v>
      </c>
      <c r="B15" s="22" t="s">
        <v>29</v>
      </c>
      <c r="C15" s="5">
        <v>8421</v>
      </c>
      <c r="D15" s="9">
        <v>77.179</v>
      </c>
      <c r="E15" s="5">
        <v>3433</v>
      </c>
      <c r="F15" s="9">
        <v>112.341</v>
      </c>
      <c r="G15" s="5">
        <v>410</v>
      </c>
      <c r="H15" s="9">
        <v>9.265</v>
      </c>
      <c r="I15" s="5">
        <v>34</v>
      </c>
      <c r="J15" s="9">
        <v>212.12</v>
      </c>
      <c r="K15" s="9">
        <v>0</v>
      </c>
      <c r="L15" s="14">
        <f>IF(I15=0,0,K15/I15*100)</f>
        <v>0</v>
      </c>
      <c r="M15" s="18">
        <f>IF(J15=0,0,K15/J15*100)</f>
        <v>0</v>
      </c>
      <c r="N15" s="5">
        <v>2.5</v>
      </c>
      <c r="O15" s="9">
        <v>0.217</v>
      </c>
      <c r="P15" s="5">
        <f>SUM(C15,E15,G15,I15,N15)</f>
        <v>12300.5</v>
      </c>
      <c r="Q15" s="9">
        <f>SUM(D15,F15,H15,K15,O15)</f>
        <v>199.00199999999998</v>
      </c>
      <c r="R15" s="18" t="e">
        <f>IF(#REF!=0,0,Q15/#REF!*100)</f>
        <v>#REF!</v>
      </c>
    </row>
    <row r="16" spans="1:18" ht="15.75" thickBot="1">
      <c r="A16" s="39" t="s">
        <v>20</v>
      </c>
      <c r="B16" s="40"/>
      <c r="C16" s="4">
        <f aca="true" t="shared" si="1" ref="C16:K16">SUM(C12:C15)</f>
        <v>30401</v>
      </c>
      <c r="D16" s="8">
        <f t="shared" si="1"/>
        <v>1917.297</v>
      </c>
      <c r="E16" s="4">
        <f t="shared" si="1"/>
        <v>8436</v>
      </c>
      <c r="F16" s="8">
        <f t="shared" si="1"/>
        <v>415.73699999999997</v>
      </c>
      <c r="G16" s="4">
        <f t="shared" si="1"/>
        <v>1469</v>
      </c>
      <c r="H16" s="8">
        <f t="shared" si="1"/>
        <v>907.711</v>
      </c>
      <c r="I16" s="4">
        <f t="shared" si="1"/>
        <v>124</v>
      </c>
      <c r="J16" s="8">
        <f t="shared" si="1"/>
        <v>510.22</v>
      </c>
      <c r="K16" s="8">
        <f t="shared" si="1"/>
        <v>0</v>
      </c>
      <c r="L16" s="13">
        <f>IF(I16=0,0,K16/I16*100)</f>
        <v>0</v>
      </c>
      <c r="M16" s="17">
        <f>IF(J16=0,0,K16/J16*100)</f>
        <v>0</v>
      </c>
      <c r="N16" s="4">
        <f>SUM(N12:N15)</f>
        <v>48</v>
      </c>
      <c r="O16" s="8">
        <f>SUM(O12:O15)</f>
        <v>41.253</v>
      </c>
      <c r="P16" s="4">
        <f>SUM(P12:P15)</f>
        <v>40478</v>
      </c>
      <c r="Q16" s="8">
        <f>SUM(Q12:Q15)</f>
        <v>3281.998</v>
      </c>
      <c r="R16" s="17" t="e">
        <f>IF(#REF!=0,0,Q16/#REF!*100)</f>
        <v>#REF!</v>
      </c>
    </row>
    <row r="17" spans="1:18" ht="18" thickBot="1">
      <c r="A17" s="36" t="s">
        <v>30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41.25">
      <c r="A18" s="19" t="s">
        <v>31</v>
      </c>
      <c r="B18" s="21" t="s">
        <v>32</v>
      </c>
      <c r="C18" s="3">
        <v>73</v>
      </c>
      <c r="D18" s="7">
        <v>0</v>
      </c>
      <c r="E18" s="3">
        <v>70</v>
      </c>
      <c r="F18" s="7">
        <v>0</v>
      </c>
      <c r="G18" s="3">
        <v>1</v>
      </c>
      <c r="H18" s="7">
        <v>0</v>
      </c>
      <c r="I18" s="3">
        <v>7</v>
      </c>
      <c r="J18" s="7">
        <v>23</v>
      </c>
      <c r="K18" s="7">
        <v>0</v>
      </c>
      <c r="L18" s="12">
        <f aca="true" t="shared" si="2" ref="L18:L27">IF(I18=0,0,K18/I18*100)</f>
        <v>0</v>
      </c>
      <c r="M18" s="16">
        <f aca="true" t="shared" si="3" ref="M18:M27">IF(J18=0,0,K18/J18*100)</f>
        <v>0</v>
      </c>
      <c r="N18" s="3">
        <v>0</v>
      </c>
      <c r="O18" s="7">
        <v>0</v>
      </c>
      <c r="P18" s="3">
        <f aca="true" t="shared" si="4" ref="P18:P26">SUM(C18,E18,G18,I18,N18)</f>
        <v>151</v>
      </c>
      <c r="Q18" s="7">
        <f aca="true" t="shared" si="5" ref="Q18:Q26">SUM(D18,F18,H18,K18,O18)</f>
        <v>0</v>
      </c>
      <c r="R18" s="16" t="e">
        <f>IF(#REF!=0,0,Q18/#REF!*100)</f>
        <v>#REF!</v>
      </c>
    </row>
    <row r="19" spans="1:18" ht="15">
      <c r="A19" s="20" t="s">
        <v>33</v>
      </c>
      <c r="B19" s="22">
        <v>767</v>
      </c>
      <c r="C19" s="5">
        <v>30</v>
      </c>
      <c r="D19" s="9">
        <v>0</v>
      </c>
      <c r="E19" s="5">
        <v>10</v>
      </c>
      <c r="F19" s="9">
        <v>0</v>
      </c>
      <c r="G19" s="5">
        <v>0.8</v>
      </c>
      <c r="H19" s="9">
        <v>0</v>
      </c>
      <c r="I19" s="5">
        <v>3</v>
      </c>
      <c r="J19" s="9">
        <v>3</v>
      </c>
      <c r="K19" s="9">
        <v>0</v>
      </c>
      <c r="L19" s="14">
        <f t="shared" si="2"/>
        <v>0</v>
      </c>
      <c r="M19" s="18">
        <f t="shared" si="3"/>
        <v>0</v>
      </c>
      <c r="N19" s="5">
        <v>0.1</v>
      </c>
      <c r="O19" s="9">
        <v>0</v>
      </c>
      <c r="P19" s="5">
        <f t="shared" si="4"/>
        <v>43.9</v>
      </c>
      <c r="Q19" s="9">
        <f t="shared" si="5"/>
        <v>0</v>
      </c>
      <c r="R19" s="18" t="e">
        <f>IF(#REF!=0,0,Q19/#REF!*100)</f>
        <v>#REF!</v>
      </c>
    </row>
    <row r="20" spans="1:18" ht="15">
      <c r="A20" s="20" t="s">
        <v>34</v>
      </c>
      <c r="B20" s="22">
        <v>985</v>
      </c>
      <c r="C20" s="5">
        <v>31</v>
      </c>
      <c r="D20" s="9">
        <v>0</v>
      </c>
      <c r="E20" s="5">
        <v>44</v>
      </c>
      <c r="F20" s="9">
        <v>0</v>
      </c>
      <c r="G20" s="5">
        <v>8</v>
      </c>
      <c r="H20" s="9">
        <v>0</v>
      </c>
      <c r="I20" s="5">
        <v>8</v>
      </c>
      <c r="J20" s="9">
        <v>8</v>
      </c>
      <c r="K20" s="9">
        <v>0</v>
      </c>
      <c r="L20" s="14">
        <f t="shared" si="2"/>
        <v>0</v>
      </c>
      <c r="M20" s="18">
        <f t="shared" si="3"/>
        <v>0</v>
      </c>
      <c r="N20" s="5">
        <v>0.4</v>
      </c>
      <c r="O20" s="9">
        <v>0</v>
      </c>
      <c r="P20" s="5">
        <f t="shared" si="4"/>
        <v>91.4</v>
      </c>
      <c r="Q20" s="9">
        <f t="shared" si="5"/>
        <v>0</v>
      </c>
      <c r="R20" s="18" t="e">
        <f>IF(#REF!=0,0,Q20/#REF!*100)</f>
        <v>#REF!</v>
      </c>
    </row>
    <row r="21" spans="1:18" ht="15">
      <c r="A21" s="20" t="s">
        <v>35</v>
      </c>
      <c r="B21" s="22">
        <v>781</v>
      </c>
      <c r="C21" s="5">
        <v>76</v>
      </c>
      <c r="D21" s="9">
        <v>0</v>
      </c>
      <c r="E21" s="5">
        <v>9</v>
      </c>
      <c r="F21" s="9">
        <v>0.028</v>
      </c>
      <c r="G21" s="5">
        <v>4</v>
      </c>
      <c r="H21" s="9">
        <v>0.026</v>
      </c>
      <c r="I21" s="5">
        <v>10</v>
      </c>
      <c r="J21" s="9">
        <v>10</v>
      </c>
      <c r="K21" s="9">
        <v>0</v>
      </c>
      <c r="L21" s="14">
        <f t="shared" si="2"/>
        <v>0</v>
      </c>
      <c r="M21" s="18">
        <f t="shared" si="3"/>
        <v>0</v>
      </c>
      <c r="N21" s="5">
        <v>0</v>
      </c>
      <c r="O21" s="9">
        <v>0</v>
      </c>
      <c r="P21" s="5">
        <f t="shared" si="4"/>
        <v>99</v>
      </c>
      <c r="Q21" s="9">
        <f t="shared" si="5"/>
        <v>0.054</v>
      </c>
      <c r="R21" s="18" t="e">
        <f>IF(#REF!=0,0,Q21/#REF!*100)</f>
        <v>#REF!</v>
      </c>
    </row>
    <row r="22" spans="1:18" ht="27">
      <c r="A22" s="20" t="s">
        <v>36</v>
      </c>
      <c r="B22" s="22" t="s">
        <v>37</v>
      </c>
      <c r="C22" s="5">
        <v>56</v>
      </c>
      <c r="D22" s="9">
        <v>0</v>
      </c>
      <c r="E22" s="5">
        <v>15</v>
      </c>
      <c r="F22" s="9">
        <v>0.015</v>
      </c>
      <c r="G22" s="5">
        <v>7</v>
      </c>
      <c r="H22" s="9">
        <v>0</v>
      </c>
      <c r="I22" s="5">
        <v>3</v>
      </c>
      <c r="J22" s="9">
        <v>3</v>
      </c>
      <c r="K22" s="9">
        <v>0</v>
      </c>
      <c r="L22" s="14">
        <f t="shared" si="2"/>
        <v>0</v>
      </c>
      <c r="M22" s="18">
        <f t="shared" si="3"/>
        <v>0</v>
      </c>
      <c r="N22" s="5">
        <v>2</v>
      </c>
      <c r="O22" s="9">
        <v>0</v>
      </c>
      <c r="P22" s="5">
        <f t="shared" si="4"/>
        <v>83</v>
      </c>
      <c r="Q22" s="9">
        <f t="shared" si="5"/>
        <v>0.015</v>
      </c>
      <c r="R22" s="18" t="e">
        <f>IF(#REF!=0,0,Q22/#REF!*100)</f>
        <v>#REF!</v>
      </c>
    </row>
    <row r="23" spans="1:18" ht="41.25">
      <c r="A23" s="20" t="s">
        <v>38</v>
      </c>
      <c r="B23" s="22" t="s">
        <v>39</v>
      </c>
      <c r="C23" s="5">
        <v>970</v>
      </c>
      <c r="D23" s="9">
        <v>0</v>
      </c>
      <c r="E23" s="5">
        <v>143</v>
      </c>
      <c r="F23" s="9">
        <v>5.659</v>
      </c>
      <c r="G23" s="5">
        <v>110</v>
      </c>
      <c r="H23" s="9">
        <v>53.888</v>
      </c>
      <c r="I23" s="5">
        <v>30</v>
      </c>
      <c r="J23" s="9">
        <v>45</v>
      </c>
      <c r="K23" s="9">
        <v>0</v>
      </c>
      <c r="L23" s="14">
        <f t="shared" si="2"/>
        <v>0</v>
      </c>
      <c r="M23" s="18">
        <f t="shared" si="3"/>
        <v>0</v>
      </c>
      <c r="N23" s="5">
        <v>2</v>
      </c>
      <c r="O23" s="9">
        <v>1.345</v>
      </c>
      <c r="P23" s="5">
        <f t="shared" si="4"/>
        <v>1255</v>
      </c>
      <c r="Q23" s="9">
        <f t="shared" si="5"/>
        <v>60.891999999999996</v>
      </c>
      <c r="R23" s="18" t="e">
        <f>IF(#REF!=0,0,Q23/#REF!*100)</f>
        <v>#REF!</v>
      </c>
    </row>
    <row r="24" spans="1:18" ht="15">
      <c r="A24" s="20" t="s">
        <v>40</v>
      </c>
      <c r="B24" s="22">
        <v>988</v>
      </c>
      <c r="C24" s="5">
        <v>30</v>
      </c>
      <c r="D24" s="9">
        <v>0.145</v>
      </c>
      <c r="E24" s="5">
        <v>30</v>
      </c>
      <c r="F24" s="9">
        <v>3.192</v>
      </c>
      <c r="G24" s="5">
        <v>20</v>
      </c>
      <c r="H24" s="9">
        <v>2.252</v>
      </c>
      <c r="I24" s="5">
        <v>10</v>
      </c>
      <c r="J24" s="9">
        <v>10</v>
      </c>
      <c r="K24" s="9">
        <v>0</v>
      </c>
      <c r="L24" s="14">
        <f t="shared" si="2"/>
        <v>0</v>
      </c>
      <c r="M24" s="18">
        <f t="shared" si="3"/>
        <v>0</v>
      </c>
      <c r="N24" s="5">
        <v>1</v>
      </c>
      <c r="O24" s="9">
        <v>0.284</v>
      </c>
      <c r="P24" s="5">
        <f t="shared" si="4"/>
        <v>91</v>
      </c>
      <c r="Q24" s="9">
        <f t="shared" si="5"/>
        <v>5.873</v>
      </c>
      <c r="R24" s="18" t="e">
        <f>IF(#REF!=0,0,Q24/#REF!*100)</f>
        <v>#REF!</v>
      </c>
    </row>
    <row r="25" spans="1:18" ht="27">
      <c r="A25" s="20" t="s">
        <v>41</v>
      </c>
      <c r="B25" s="22" t="s">
        <v>42</v>
      </c>
      <c r="C25" s="5">
        <v>50</v>
      </c>
      <c r="D25" s="9">
        <v>0</v>
      </c>
      <c r="E25" s="5">
        <v>35</v>
      </c>
      <c r="F25" s="9">
        <v>3.114</v>
      </c>
      <c r="G25" s="5">
        <v>22</v>
      </c>
      <c r="H25" s="9">
        <v>4.547</v>
      </c>
      <c r="I25" s="5">
        <v>7</v>
      </c>
      <c r="J25" s="9">
        <v>7</v>
      </c>
      <c r="K25" s="9">
        <v>0</v>
      </c>
      <c r="L25" s="14">
        <f t="shared" si="2"/>
        <v>0</v>
      </c>
      <c r="M25" s="18">
        <f t="shared" si="3"/>
        <v>0</v>
      </c>
      <c r="N25" s="5">
        <v>1.5</v>
      </c>
      <c r="O25" s="9">
        <v>0.4</v>
      </c>
      <c r="P25" s="5">
        <f t="shared" si="4"/>
        <v>115.5</v>
      </c>
      <c r="Q25" s="9">
        <f t="shared" si="5"/>
        <v>8.061</v>
      </c>
      <c r="R25" s="18" t="e">
        <f>IF(#REF!=0,0,Q25/#REF!*100)</f>
        <v>#REF!</v>
      </c>
    </row>
    <row r="26" spans="1:18" ht="96.75" thickBot="1">
      <c r="A26" s="20" t="s">
        <v>43</v>
      </c>
      <c r="B26" s="22" t="s">
        <v>44</v>
      </c>
      <c r="C26" s="5">
        <v>100</v>
      </c>
      <c r="D26" s="9">
        <v>0</v>
      </c>
      <c r="E26" s="5">
        <v>2568</v>
      </c>
      <c r="F26" s="9">
        <v>78.115</v>
      </c>
      <c r="G26" s="5">
        <v>10797</v>
      </c>
      <c r="H26" s="9">
        <v>6193.433</v>
      </c>
      <c r="I26" s="5">
        <v>1343</v>
      </c>
      <c r="J26" s="9">
        <v>3901</v>
      </c>
      <c r="K26" s="9">
        <v>0</v>
      </c>
      <c r="L26" s="14">
        <f t="shared" si="2"/>
        <v>0</v>
      </c>
      <c r="M26" s="18">
        <f t="shared" si="3"/>
        <v>0</v>
      </c>
      <c r="N26" s="5">
        <v>272</v>
      </c>
      <c r="O26" s="9">
        <v>194.204</v>
      </c>
      <c r="P26" s="5">
        <f t="shared" si="4"/>
        <v>15080</v>
      </c>
      <c r="Q26" s="9">
        <f t="shared" si="5"/>
        <v>6465.7519999999995</v>
      </c>
      <c r="R26" s="18" t="e">
        <f>IF(#REF!=0,0,Q26/#REF!*100)</f>
        <v>#REF!</v>
      </c>
    </row>
    <row r="27" spans="1:18" ht="15.75" thickBot="1">
      <c r="A27" s="39" t="s">
        <v>20</v>
      </c>
      <c r="B27" s="40"/>
      <c r="C27" s="4">
        <f aca="true" t="shared" si="6" ref="C27:K27">SUM(C18:C26)</f>
        <v>1416</v>
      </c>
      <c r="D27" s="8">
        <f t="shared" si="6"/>
        <v>0.145</v>
      </c>
      <c r="E27" s="4">
        <f t="shared" si="6"/>
        <v>2924</v>
      </c>
      <c r="F27" s="8">
        <f t="shared" si="6"/>
        <v>90.12299999999999</v>
      </c>
      <c r="G27" s="4">
        <f t="shared" si="6"/>
        <v>10969.8</v>
      </c>
      <c r="H27" s="8">
        <f t="shared" si="6"/>
        <v>6254.146</v>
      </c>
      <c r="I27" s="4">
        <f t="shared" si="6"/>
        <v>1421</v>
      </c>
      <c r="J27" s="8">
        <f t="shared" si="6"/>
        <v>4010</v>
      </c>
      <c r="K27" s="8">
        <f t="shared" si="6"/>
        <v>0</v>
      </c>
      <c r="L27" s="13">
        <f t="shared" si="2"/>
        <v>0</v>
      </c>
      <c r="M27" s="17">
        <f t="shared" si="3"/>
        <v>0</v>
      </c>
      <c r="N27" s="4">
        <f>SUM(N18:N26)</f>
        <v>279</v>
      </c>
      <c r="O27" s="8">
        <f>SUM(O18:O26)</f>
        <v>196.233</v>
      </c>
      <c r="P27" s="4">
        <f>SUM(P18:P26)</f>
        <v>17009.8</v>
      </c>
      <c r="Q27" s="8">
        <f>SUM(Q18:Q26)</f>
        <v>6540.647</v>
      </c>
      <c r="R27" s="17" t="e">
        <f>IF(#REF!=0,0,Q27/#REF!*100)</f>
        <v>#REF!</v>
      </c>
    </row>
    <row r="28" spans="1:18" ht="18" thickBot="1">
      <c r="A28" s="36" t="s">
        <v>45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ht="41.25">
      <c r="A29" s="19" t="s">
        <v>46</v>
      </c>
      <c r="B29" s="21" t="s">
        <v>47</v>
      </c>
      <c r="C29" s="3">
        <v>20</v>
      </c>
      <c r="D29" s="7">
        <v>0</v>
      </c>
      <c r="E29" s="3">
        <v>30</v>
      </c>
      <c r="F29" s="7">
        <v>0</v>
      </c>
      <c r="G29" s="3">
        <v>2</v>
      </c>
      <c r="H29" s="7">
        <v>0</v>
      </c>
      <c r="I29" s="3">
        <v>5</v>
      </c>
      <c r="J29" s="7">
        <v>0</v>
      </c>
      <c r="K29" s="7">
        <v>0</v>
      </c>
      <c r="L29" s="12">
        <f>IF(I29=0,0,K29/I29*100)</f>
        <v>0</v>
      </c>
      <c r="M29" s="16">
        <f>IF(J29=0,0,K29/J29*100)</f>
        <v>0</v>
      </c>
      <c r="N29" s="3">
        <v>0</v>
      </c>
      <c r="O29" s="7">
        <v>0</v>
      </c>
      <c r="P29" s="3">
        <f>SUM(C29,E29,G29,I29,N29)</f>
        <v>57</v>
      </c>
      <c r="Q29" s="7">
        <f>SUM(D29,F29,H29,K29,O29)</f>
        <v>0</v>
      </c>
      <c r="R29" s="16" t="e">
        <f>IF(#REF!=0,0,Q29/#REF!*100)</f>
        <v>#REF!</v>
      </c>
    </row>
    <row r="30" spans="1:18" ht="138">
      <c r="A30" s="20" t="s">
        <v>48</v>
      </c>
      <c r="B30" s="22" t="s">
        <v>49</v>
      </c>
      <c r="C30" s="5">
        <v>5690</v>
      </c>
      <c r="D30" s="9">
        <v>0</v>
      </c>
      <c r="E30" s="5">
        <v>983</v>
      </c>
      <c r="F30" s="9">
        <v>353.185</v>
      </c>
      <c r="G30" s="5">
        <v>436</v>
      </c>
      <c r="H30" s="9">
        <v>20.844</v>
      </c>
      <c r="I30" s="5">
        <v>495</v>
      </c>
      <c r="J30" s="9">
        <v>1714</v>
      </c>
      <c r="K30" s="9">
        <v>0</v>
      </c>
      <c r="L30" s="14">
        <f>IF(I30=0,0,K30/I30*100)</f>
        <v>0</v>
      </c>
      <c r="M30" s="18">
        <f>IF(J30=0,0,K30/J30*100)</f>
        <v>0</v>
      </c>
      <c r="N30" s="5">
        <v>0</v>
      </c>
      <c r="O30" s="9">
        <v>0</v>
      </c>
      <c r="P30" s="5">
        <f>SUM(C30,E30,G30,I30,N30)</f>
        <v>7604</v>
      </c>
      <c r="Q30" s="9">
        <f>SUM(D30,F30,H30,K30,O30)</f>
        <v>374.029</v>
      </c>
      <c r="R30" s="18" t="e">
        <f>IF(#REF!=0,0,Q30/#REF!*100)</f>
        <v>#REF!</v>
      </c>
    </row>
    <row r="31" spans="1:18" ht="111" thickBot="1">
      <c r="A31" s="20" t="s">
        <v>50</v>
      </c>
      <c r="B31" s="22" t="s">
        <v>51</v>
      </c>
      <c r="C31" s="5">
        <v>32255</v>
      </c>
      <c r="D31" s="9">
        <v>0</v>
      </c>
      <c r="E31" s="5">
        <v>1689</v>
      </c>
      <c r="F31" s="9">
        <v>0</v>
      </c>
      <c r="G31" s="5">
        <v>571</v>
      </c>
      <c r="H31" s="9">
        <v>0</v>
      </c>
      <c r="I31" s="5">
        <v>805</v>
      </c>
      <c r="J31" s="9">
        <v>5653.5</v>
      </c>
      <c r="K31" s="9">
        <v>0</v>
      </c>
      <c r="L31" s="14">
        <f>IF(I31=0,0,K31/I31*100)</f>
        <v>0</v>
      </c>
      <c r="M31" s="18">
        <f>IF(J31=0,0,K31/J31*100)</f>
        <v>0</v>
      </c>
      <c r="N31" s="5">
        <v>0</v>
      </c>
      <c r="O31" s="9">
        <v>0</v>
      </c>
      <c r="P31" s="5">
        <f>SUM(C31,E31,G31,I31,N31)</f>
        <v>35320</v>
      </c>
      <c r="Q31" s="9">
        <f>SUM(D31,F31,H31,K31,O31)</f>
        <v>0</v>
      </c>
      <c r="R31" s="18" t="e">
        <f>IF(#REF!=0,0,Q31/#REF!*100)</f>
        <v>#REF!</v>
      </c>
    </row>
    <row r="32" spans="1:18" ht="15.75" thickBot="1">
      <c r="A32" s="39" t="s">
        <v>20</v>
      </c>
      <c r="B32" s="40"/>
      <c r="C32" s="4">
        <f aca="true" t="shared" si="7" ref="C32:K32">SUM(C29:C31)</f>
        <v>37965</v>
      </c>
      <c r="D32" s="8">
        <f t="shared" si="7"/>
        <v>0</v>
      </c>
      <c r="E32" s="4">
        <f t="shared" si="7"/>
        <v>2702</v>
      </c>
      <c r="F32" s="8">
        <f t="shared" si="7"/>
        <v>353.185</v>
      </c>
      <c r="G32" s="4">
        <f t="shared" si="7"/>
        <v>1009</v>
      </c>
      <c r="H32" s="8">
        <f t="shared" si="7"/>
        <v>20.844</v>
      </c>
      <c r="I32" s="4">
        <f t="shared" si="7"/>
        <v>1305</v>
      </c>
      <c r="J32" s="8">
        <f t="shared" si="7"/>
        <v>7367.5</v>
      </c>
      <c r="K32" s="8">
        <f t="shared" si="7"/>
        <v>0</v>
      </c>
      <c r="L32" s="13">
        <f>IF(I32=0,0,K32/I32*100)</f>
        <v>0</v>
      </c>
      <c r="M32" s="17">
        <f>IF(J32=0,0,K32/J32*100)</f>
        <v>0</v>
      </c>
      <c r="N32" s="4">
        <f>SUM(N29:N31)</f>
        <v>0</v>
      </c>
      <c r="O32" s="8">
        <f>SUM(O29:O31)</f>
        <v>0</v>
      </c>
      <c r="P32" s="4">
        <f>SUM(P29:P31)</f>
        <v>42981</v>
      </c>
      <c r="Q32" s="8">
        <f>SUM(Q29:Q31)</f>
        <v>374.029</v>
      </c>
      <c r="R32" s="17" t="e">
        <f>IF(#REF!=0,0,Q32/#REF!*100)</f>
        <v>#REF!</v>
      </c>
    </row>
    <row r="33" spans="1:18" ht="18" thickBot="1">
      <c r="A33" s="36" t="s">
        <v>52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54.75">
      <c r="A34" s="19" t="s">
        <v>53</v>
      </c>
      <c r="B34" s="21" t="s">
        <v>54</v>
      </c>
      <c r="C34" s="3">
        <v>10903</v>
      </c>
      <c r="D34" s="7">
        <v>0</v>
      </c>
      <c r="E34" s="3">
        <v>506</v>
      </c>
      <c r="F34" s="7">
        <v>0</v>
      </c>
      <c r="G34" s="3">
        <v>70</v>
      </c>
      <c r="H34" s="7">
        <v>0</v>
      </c>
      <c r="I34" s="3">
        <v>166</v>
      </c>
      <c r="J34" s="7">
        <v>487</v>
      </c>
      <c r="K34" s="7">
        <v>0</v>
      </c>
      <c r="L34" s="12">
        <f>IF(I34=0,0,K34/I34*100)</f>
        <v>0</v>
      </c>
      <c r="M34" s="16">
        <f>IF(J34=0,0,K34/J34*100)</f>
        <v>0</v>
      </c>
      <c r="N34" s="3">
        <v>0</v>
      </c>
      <c r="O34" s="7">
        <v>0</v>
      </c>
      <c r="P34" s="3">
        <f>SUM(C34,E34,G34,I34,N34)</f>
        <v>11645</v>
      </c>
      <c r="Q34" s="7">
        <f>SUM(D34,F34,H34,K34,O34)</f>
        <v>0</v>
      </c>
      <c r="R34" s="16" t="e">
        <f>IF(#REF!=0,0,Q34/#REF!*100)</f>
        <v>#REF!</v>
      </c>
    </row>
    <row r="35" spans="1:18" ht="123.75">
      <c r="A35" s="20" t="s">
        <v>55</v>
      </c>
      <c r="B35" s="22" t="s">
        <v>56</v>
      </c>
      <c r="C35" s="5">
        <v>17400</v>
      </c>
      <c r="D35" s="9">
        <v>0</v>
      </c>
      <c r="E35" s="5">
        <v>1667</v>
      </c>
      <c r="F35" s="9">
        <v>0</v>
      </c>
      <c r="G35" s="5">
        <v>1500</v>
      </c>
      <c r="H35" s="9">
        <v>0</v>
      </c>
      <c r="I35" s="5">
        <v>474</v>
      </c>
      <c r="J35" s="9">
        <v>3083.1</v>
      </c>
      <c r="K35" s="9">
        <v>0</v>
      </c>
      <c r="L35" s="14">
        <f>IF(I35=0,0,K35/I35*100)</f>
        <v>0</v>
      </c>
      <c r="M35" s="18">
        <f>IF(J35=0,0,K35/J35*100)</f>
        <v>0</v>
      </c>
      <c r="N35" s="5">
        <v>0</v>
      </c>
      <c r="O35" s="9">
        <v>0</v>
      </c>
      <c r="P35" s="5">
        <f>SUM(C35,E35,G35,I35,N35)</f>
        <v>21041</v>
      </c>
      <c r="Q35" s="9">
        <f>SUM(D35,F35,H35,K35,O35)</f>
        <v>0</v>
      </c>
      <c r="R35" s="18" t="e">
        <f>IF(#REF!=0,0,Q35/#REF!*100)</f>
        <v>#REF!</v>
      </c>
    </row>
    <row r="36" spans="1:18" ht="55.5" thickBot="1">
      <c r="A36" s="20" t="s">
        <v>57</v>
      </c>
      <c r="B36" s="22" t="s">
        <v>58</v>
      </c>
      <c r="C36" s="5">
        <v>9036</v>
      </c>
      <c r="D36" s="9">
        <v>0</v>
      </c>
      <c r="E36" s="5">
        <v>1155</v>
      </c>
      <c r="F36" s="9">
        <v>0</v>
      </c>
      <c r="G36" s="5">
        <v>12000</v>
      </c>
      <c r="H36" s="9">
        <v>24.105</v>
      </c>
      <c r="I36" s="5">
        <v>138</v>
      </c>
      <c r="J36" s="9">
        <v>1069.2</v>
      </c>
      <c r="K36" s="9">
        <v>0</v>
      </c>
      <c r="L36" s="14">
        <f>IF(I36=0,0,K36/I36*100)</f>
        <v>0</v>
      </c>
      <c r="M36" s="18">
        <f>IF(J36=0,0,K36/J36*100)</f>
        <v>0</v>
      </c>
      <c r="N36" s="5">
        <v>0</v>
      </c>
      <c r="O36" s="9">
        <v>0</v>
      </c>
      <c r="P36" s="5">
        <f>SUM(C36,E36,G36,I36,N36)</f>
        <v>22329</v>
      </c>
      <c r="Q36" s="9">
        <f>SUM(D36,F36,H36,K36,O36)</f>
        <v>24.105</v>
      </c>
      <c r="R36" s="18" t="e">
        <f>IF(#REF!=0,0,Q36/#REF!*100)</f>
        <v>#REF!</v>
      </c>
    </row>
    <row r="37" spans="1:18" ht="15.75" thickBot="1">
      <c r="A37" s="39" t="s">
        <v>20</v>
      </c>
      <c r="B37" s="40"/>
      <c r="C37" s="4">
        <f aca="true" t="shared" si="8" ref="C37:K37">SUM(C34:C36)</f>
        <v>37339</v>
      </c>
      <c r="D37" s="8">
        <f t="shared" si="8"/>
        <v>0</v>
      </c>
      <c r="E37" s="4">
        <f t="shared" si="8"/>
        <v>3328</v>
      </c>
      <c r="F37" s="8">
        <f t="shared" si="8"/>
        <v>0</v>
      </c>
      <c r="G37" s="4">
        <f t="shared" si="8"/>
        <v>13570</v>
      </c>
      <c r="H37" s="8">
        <f t="shared" si="8"/>
        <v>24.105</v>
      </c>
      <c r="I37" s="4">
        <f t="shared" si="8"/>
        <v>778</v>
      </c>
      <c r="J37" s="8">
        <f t="shared" si="8"/>
        <v>4639.3</v>
      </c>
      <c r="K37" s="8">
        <f t="shared" si="8"/>
        <v>0</v>
      </c>
      <c r="L37" s="13">
        <f>IF(I37=0,0,K37/I37*100)</f>
        <v>0</v>
      </c>
      <c r="M37" s="17">
        <f>IF(J37=0,0,K37/J37*100)</f>
        <v>0</v>
      </c>
      <c r="N37" s="4">
        <f>SUM(N34:N36)</f>
        <v>0</v>
      </c>
      <c r="O37" s="8">
        <f>SUM(O34:O36)</f>
        <v>0</v>
      </c>
      <c r="P37" s="4">
        <f>SUM(P34:P36)</f>
        <v>55015</v>
      </c>
      <c r="Q37" s="8">
        <f>SUM(Q34:Q36)</f>
        <v>24.105</v>
      </c>
      <c r="R37" s="17" t="e">
        <f>IF(#REF!=0,0,Q37/#REF!*100)</f>
        <v>#REF!</v>
      </c>
    </row>
    <row r="38" spans="1:18" ht="15.75" thickBot="1">
      <c r="A38" s="41" t="s">
        <v>59</v>
      </c>
      <c r="B38" s="42"/>
      <c r="C38" s="4">
        <f aca="true" t="shared" si="9" ref="C38:K38">SUM(C10,C16,C27,C32,C37)</f>
        <v>107191</v>
      </c>
      <c r="D38" s="8">
        <f t="shared" si="9"/>
        <v>1917.442</v>
      </c>
      <c r="E38" s="4">
        <f t="shared" si="9"/>
        <v>17399</v>
      </c>
      <c r="F38" s="8">
        <f t="shared" si="9"/>
        <v>859.6479999999999</v>
      </c>
      <c r="G38" s="4">
        <f t="shared" si="9"/>
        <v>27216.8</v>
      </c>
      <c r="H38" s="8">
        <f t="shared" si="9"/>
        <v>7426.931</v>
      </c>
      <c r="I38" s="4">
        <f t="shared" si="9"/>
        <v>3628</v>
      </c>
      <c r="J38" s="8">
        <f t="shared" si="9"/>
        <v>16527.02</v>
      </c>
      <c r="K38" s="8">
        <f t="shared" si="9"/>
        <v>0</v>
      </c>
      <c r="L38" s="13">
        <f>IF(I38=0,0,K38/I38*100)</f>
        <v>0</v>
      </c>
      <c r="M38" s="17">
        <f>IF(J38=0,0,K38/J38*100)</f>
        <v>0</v>
      </c>
      <c r="N38" s="4">
        <f>SUM(N10,N16,N27,N32,N37)</f>
        <v>327</v>
      </c>
      <c r="O38" s="8">
        <f>SUM(O10,O16,O27,O32,O37)</f>
        <v>237.486</v>
      </c>
      <c r="P38" s="4">
        <f>SUM(P10,P16,P27,P32,P37)</f>
        <v>155761.8</v>
      </c>
      <c r="Q38" s="8">
        <f>SUM(Q10,Q16,Q27,Q32,Q37)</f>
        <v>10441.507</v>
      </c>
      <c r="R38" s="17" t="e">
        <f>IF(#REF!=0,0,Q38/#REF!*100)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R28"/>
    <mergeCell ref="A32:B32"/>
    <mergeCell ref="A33:R33"/>
    <mergeCell ref="A37:B37"/>
    <mergeCell ref="A8:R8"/>
    <mergeCell ref="A10:B10"/>
    <mergeCell ref="A11:R11"/>
    <mergeCell ref="A16:B16"/>
    <mergeCell ref="A17:R17"/>
    <mergeCell ref="A1:R1"/>
    <mergeCell ref="A2:R2"/>
    <mergeCell ref="A3:R3"/>
    <mergeCell ref="A5:A7"/>
    <mergeCell ref="B5:B7"/>
    <mergeCell ref="C5:R5"/>
    <mergeCell ref="C6:D6"/>
    <mergeCell ref="E6:F6"/>
    <mergeCell ref="G6:H6"/>
    <mergeCell ref="I6:M6"/>
    <mergeCell ref="N6:O6"/>
    <mergeCell ref="P6:R6"/>
  </mergeCells>
  <conditionalFormatting sqref="L9">
    <cfRule type="cellIs" priority="7" dxfId="100" operator="greaterThanOrEqual">
      <formula>97</formula>
    </cfRule>
  </conditionalFormatting>
  <conditionalFormatting sqref="L9">
    <cfRule type="cellIs" priority="8" dxfId="101" operator="greaterThanOrEqual">
      <formula>67</formula>
    </cfRule>
  </conditionalFormatting>
  <conditionalFormatting sqref="L10">
    <cfRule type="cellIs" priority="39" dxfId="100" operator="greaterThanOrEqual">
      <formula>97</formula>
    </cfRule>
  </conditionalFormatting>
  <conditionalFormatting sqref="L10">
    <cfRule type="cellIs" priority="40" dxfId="101" operator="greaterThanOrEqual">
      <formula>67</formula>
    </cfRule>
  </conditionalFormatting>
  <conditionalFormatting sqref="L10">
    <cfRule type="cellIs" priority="41" dxfId="100" operator="greaterThanOrEqual">
      <formula>97</formula>
    </cfRule>
  </conditionalFormatting>
  <conditionalFormatting sqref="L10">
    <cfRule type="cellIs" priority="42" dxfId="101" operator="greaterThanOrEqual">
      <formula>67</formula>
    </cfRule>
  </conditionalFormatting>
  <conditionalFormatting sqref="L10">
    <cfRule type="cellIs" priority="43" dxfId="100" operator="greaterThanOrEqual">
      <formula>97</formula>
    </cfRule>
  </conditionalFormatting>
  <conditionalFormatting sqref="L10">
    <cfRule type="cellIs" priority="44" dxfId="101" operator="greaterThanOrEqual">
      <formula>67</formula>
    </cfRule>
  </conditionalFormatting>
  <conditionalFormatting sqref="L10">
    <cfRule type="cellIs" priority="45" dxfId="100" operator="greaterThanOrEqual">
      <formula>97</formula>
    </cfRule>
  </conditionalFormatting>
  <conditionalFormatting sqref="L10">
    <cfRule type="cellIs" priority="46" dxfId="101" operator="greaterThanOrEqual">
      <formula>67</formula>
    </cfRule>
  </conditionalFormatting>
  <conditionalFormatting sqref="L10">
    <cfRule type="cellIs" priority="47" dxfId="100" operator="greaterThanOrEqual">
      <formula>97</formula>
    </cfRule>
  </conditionalFormatting>
  <conditionalFormatting sqref="L10">
    <cfRule type="cellIs" priority="48" dxfId="101" operator="greaterThanOrEqual">
      <formula>67</formula>
    </cfRule>
  </conditionalFormatting>
  <conditionalFormatting sqref="L10">
    <cfRule type="cellIs" priority="49" dxfId="100" operator="greaterThanOrEqual">
      <formula>97</formula>
    </cfRule>
  </conditionalFormatting>
  <conditionalFormatting sqref="L10">
    <cfRule type="cellIs" priority="50" dxfId="101" operator="greaterThanOrEqual">
      <formula>67</formula>
    </cfRule>
  </conditionalFormatting>
  <conditionalFormatting sqref="L12">
    <cfRule type="cellIs" priority="87" dxfId="100" operator="greaterThanOrEqual">
      <formula>97</formula>
    </cfRule>
  </conditionalFormatting>
  <conditionalFormatting sqref="L12">
    <cfRule type="cellIs" priority="88" dxfId="101" operator="greaterThanOrEqual">
      <formula>67</formula>
    </cfRule>
  </conditionalFormatting>
  <conditionalFormatting sqref="L13">
    <cfRule type="cellIs" priority="101" dxfId="100" operator="greaterThanOrEqual">
      <formula>97</formula>
    </cfRule>
  </conditionalFormatting>
  <conditionalFormatting sqref="L13">
    <cfRule type="cellIs" priority="102" dxfId="101" operator="greaterThanOrEqual">
      <formula>67</formula>
    </cfRule>
  </conditionalFormatting>
  <conditionalFormatting sqref="L14">
    <cfRule type="cellIs" priority="115" dxfId="100" operator="greaterThanOrEqual">
      <formula>97</formula>
    </cfRule>
  </conditionalFormatting>
  <conditionalFormatting sqref="L14">
    <cfRule type="cellIs" priority="116" dxfId="101" operator="greaterThanOrEqual">
      <formula>67</formula>
    </cfRule>
  </conditionalFormatting>
  <conditionalFormatting sqref="L15">
    <cfRule type="cellIs" priority="129" dxfId="100" operator="greaterThanOrEqual">
      <formula>97</formula>
    </cfRule>
  </conditionalFormatting>
  <conditionalFormatting sqref="L15">
    <cfRule type="cellIs" priority="130" dxfId="101" operator="greaterThanOrEqual">
      <formula>67</formula>
    </cfRule>
  </conditionalFormatting>
  <conditionalFormatting sqref="L16">
    <cfRule type="cellIs" priority="161" dxfId="100" operator="greaterThanOrEqual">
      <formula>97</formula>
    </cfRule>
  </conditionalFormatting>
  <conditionalFormatting sqref="L16">
    <cfRule type="cellIs" priority="162" dxfId="101" operator="greaterThanOrEqual">
      <formula>67</formula>
    </cfRule>
  </conditionalFormatting>
  <conditionalFormatting sqref="L16">
    <cfRule type="cellIs" priority="163" dxfId="100" operator="greaterThanOrEqual">
      <formula>97</formula>
    </cfRule>
  </conditionalFormatting>
  <conditionalFormatting sqref="L16">
    <cfRule type="cellIs" priority="164" dxfId="101" operator="greaterThanOrEqual">
      <formula>67</formula>
    </cfRule>
  </conditionalFormatting>
  <conditionalFormatting sqref="L16">
    <cfRule type="cellIs" priority="165" dxfId="100" operator="greaterThanOrEqual">
      <formula>97</formula>
    </cfRule>
  </conditionalFormatting>
  <conditionalFormatting sqref="L16">
    <cfRule type="cellIs" priority="166" dxfId="101" operator="greaterThanOrEqual">
      <formula>67</formula>
    </cfRule>
  </conditionalFormatting>
  <conditionalFormatting sqref="L16">
    <cfRule type="cellIs" priority="167" dxfId="100" operator="greaterThanOrEqual">
      <formula>97</formula>
    </cfRule>
  </conditionalFormatting>
  <conditionalFormatting sqref="L16">
    <cfRule type="cellIs" priority="168" dxfId="101" operator="greaterThanOrEqual">
      <formula>67</formula>
    </cfRule>
  </conditionalFormatting>
  <conditionalFormatting sqref="L16">
    <cfRule type="cellIs" priority="169" dxfId="100" operator="greaterThanOrEqual">
      <formula>97</formula>
    </cfRule>
  </conditionalFormatting>
  <conditionalFormatting sqref="L16">
    <cfRule type="cellIs" priority="170" dxfId="101" operator="greaterThanOrEqual">
      <formula>67</formula>
    </cfRule>
  </conditionalFormatting>
  <conditionalFormatting sqref="L16">
    <cfRule type="cellIs" priority="171" dxfId="100" operator="greaterThanOrEqual">
      <formula>97</formula>
    </cfRule>
  </conditionalFormatting>
  <conditionalFormatting sqref="L16">
    <cfRule type="cellIs" priority="172" dxfId="101" operator="greaterThanOrEqual">
      <formula>67</formula>
    </cfRule>
  </conditionalFormatting>
  <conditionalFormatting sqref="L18">
    <cfRule type="cellIs" priority="209" dxfId="100" operator="greaterThanOrEqual">
      <formula>97</formula>
    </cfRule>
  </conditionalFormatting>
  <conditionalFormatting sqref="L18">
    <cfRule type="cellIs" priority="210" dxfId="101" operator="greaterThanOrEqual">
      <formula>67</formula>
    </cfRule>
  </conditionalFormatting>
  <conditionalFormatting sqref="L19">
    <cfRule type="cellIs" priority="223" dxfId="100" operator="greaterThanOrEqual">
      <formula>97</formula>
    </cfRule>
  </conditionalFormatting>
  <conditionalFormatting sqref="L19">
    <cfRule type="cellIs" priority="224" dxfId="101" operator="greaterThanOrEqual">
      <formula>67</formula>
    </cfRule>
  </conditionalFormatting>
  <conditionalFormatting sqref="L20">
    <cfRule type="cellIs" priority="237" dxfId="100" operator="greaterThanOrEqual">
      <formula>97</formula>
    </cfRule>
  </conditionalFormatting>
  <conditionalFormatting sqref="L20">
    <cfRule type="cellIs" priority="238" dxfId="101" operator="greaterThanOrEqual">
      <formula>67</formula>
    </cfRule>
  </conditionalFormatting>
  <conditionalFormatting sqref="L21">
    <cfRule type="cellIs" priority="251" dxfId="100" operator="greaterThanOrEqual">
      <formula>97</formula>
    </cfRule>
  </conditionalFormatting>
  <conditionalFormatting sqref="L21">
    <cfRule type="cellIs" priority="252" dxfId="101" operator="greaterThanOrEqual">
      <formula>67</formula>
    </cfRule>
  </conditionalFormatting>
  <conditionalFormatting sqref="L22">
    <cfRule type="cellIs" priority="265" dxfId="100" operator="greaterThanOrEqual">
      <formula>97</formula>
    </cfRule>
  </conditionalFormatting>
  <conditionalFormatting sqref="L22">
    <cfRule type="cellIs" priority="266" dxfId="101" operator="greaterThanOrEqual">
      <formula>67</formula>
    </cfRule>
  </conditionalFormatting>
  <conditionalFormatting sqref="L23">
    <cfRule type="cellIs" priority="279" dxfId="100" operator="greaterThanOrEqual">
      <formula>97</formula>
    </cfRule>
  </conditionalFormatting>
  <conditionalFormatting sqref="L23">
    <cfRule type="cellIs" priority="280" dxfId="101" operator="greaterThanOrEqual">
      <formula>67</formula>
    </cfRule>
  </conditionalFormatting>
  <conditionalFormatting sqref="L24">
    <cfRule type="cellIs" priority="293" dxfId="100" operator="greaterThanOrEqual">
      <formula>97</formula>
    </cfRule>
  </conditionalFormatting>
  <conditionalFormatting sqref="L24">
    <cfRule type="cellIs" priority="294" dxfId="101" operator="greaterThanOrEqual">
      <formula>67</formula>
    </cfRule>
  </conditionalFormatting>
  <conditionalFormatting sqref="L25">
    <cfRule type="cellIs" priority="307" dxfId="100" operator="greaterThanOrEqual">
      <formula>97</formula>
    </cfRule>
  </conditionalFormatting>
  <conditionalFormatting sqref="L25">
    <cfRule type="cellIs" priority="308" dxfId="101" operator="greaterThanOrEqual">
      <formula>67</formula>
    </cfRule>
  </conditionalFormatting>
  <conditionalFormatting sqref="L26">
    <cfRule type="cellIs" priority="321" dxfId="100" operator="greaterThanOrEqual">
      <formula>97</formula>
    </cfRule>
  </conditionalFormatting>
  <conditionalFormatting sqref="L26">
    <cfRule type="cellIs" priority="322" dxfId="101" operator="greaterThanOrEqual">
      <formula>67</formula>
    </cfRule>
  </conditionalFormatting>
  <conditionalFormatting sqref="L27">
    <cfRule type="cellIs" priority="353" dxfId="100" operator="greaterThanOrEqual">
      <formula>97</formula>
    </cfRule>
  </conditionalFormatting>
  <conditionalFormatting sqref="L27">
    <cfRule type="cellIs" priority="354" dxfId="101" operator="greaterThanOrEqual">
      <formula>67</formula>
    </cfRule>
  </conditionalFormatting>
  <conditionalFormatting sqref="L27">
    <cfRule type="cellIs" priority="355" dxfId="100" operator="greaterThanOrEqual">
      <formula>97</formula>
    </cfRule>
  </conditionalFormatting>
  <conditionalFormatting sqref="L27">
    <cfRule type="cellIs" priority="356" dxfId="101" operator="greaterThanOrEqual">
      <formula>67</formula>
    </cfRule>
  </conditionalFormatting>
  <conditionalFormatting sqref="L27">
    <cfRule type="cellIs" priority="357" dxfId="100" operator="greaterThanOrEqual">
      <formula>97</formula>
    </cfRule>
  </conditionalFormatting>
  <conditionalFormatting sqref="L27">
    <cfRule type="cellIs" priority="358" dxfId="101" operator="greaterThanOrEqual">
      <formula>67</formula>
    </cfRule>
  </conditionalFormatting>
  <conditionalFormatting sqref="L27">
    <cfRule type="cellIs" priority="359" dxfId="100" operator="greaterThanOrEqual">
      <formula>97</formula>
    </cfRule>
  </conditionalFormatting>
  <conditionalFormatting sqref="L27">
    <cfRule type="cellIs" priority="360" dxfId="101" operator="greaterThanOrEqual">
      <formula>67</formula>
    </cfRule>
  </conditionalFormatting>
  <conditionalFormatting sqref="L27">
    <cfRule type="cellIs" priority="361" dxfId="100" operator="greaterThanOrEqual">
      <formula>97</formula>
    </cfRule>
  </conditionalFormatting>
  <conditionalFormatting sqref="L27">
    <cfRule type="cellIs" priority="362" dxfId="101" operator="greaterThanOrEqual">
      <formula>67</formula>
    </cfRule>
  </conditionalFormatting>
  <conditionalFormatting sqref="L27">
    <cfRule type="cellIs" priority="363" dxfId="100" operator="greaterThanOrEqual">
      <formula>97</formula>
    </cfRule>
  </conditionalFormatting>
  <conditionalFormatting sqref="L27">
    <cfRule type="cellIs" priority="364" dxfId="101" operator="greaterThanOrEqual">
      <formula>67</formula>
    </cfRule>
  </conditionalFormatting>
  <conditionalFormatting sqref="L29">
    <cfRule type="cellIs" priority="401" dxfId="100" operator="greaterThanOrEqual">
      <formula>97</formula>
    </cfRule>
  </conditionalFormatting>
  <conditionalFormatting sqref="L29">
    <cfRule type="cellIs" priority="402" dxfId="101" operator="greaterThanOrEqual">
      <formula>67</formula>
    </cfRule>
  </conditionalFormatting>
  <conditionalFormatting sqref="L30">
    <cfRule type="cellIs" priority="415" dxfId="100" operator="greaterThanOrEqual">
      <formula>97</formula>
    </cfRule>
  </conditionalFormatting>
  <conditionalFormatting sqref="L30">
    <cfRule type="cellIs" priority="416" dxfId="101" operator="greaterThanOrEqual">
      <formula>67</formula>
    </cfRule>
  </conditionalFormatting>
  <conditionalFormatting sqref="L31">
    <cfRule type="cellIs" priority="429" dxfId="100" operator="greaterThanOrEqual">
      <formula>97</formula>
    </cfRule>
  </conditionalFormatting>
  <conditionalFormatting sqref="L31">
    <cfRule type="cellIs" priority="430" dxfId="101" operator="greaterThanOrEqual">
      <formula>67</formula>
    </cfRule>
  </conditionalFormatting>
  <conditionalFormatting sqref="L32">
    <cfRule type="cellIs" priority="461" dxfId="100" operator="greaterThanOrEqual">
      <formula>97</formula>
    </cfRule>
  </conditionalFormatting>
  <conditionalFormatting sqref="L32">
    <cfRule type="cellIs" priority="462" dxfId="101" operator="greaterThanOrEqual">
      <formula>67</formula>
    </cfRule>
  </conditionalFormatting>
  <conditionalFormatting sqref="L32">
    <cfRule type="cellIs" priority="463" dxfId="100" operator="greaterThanOrEqual">
      <formula>97</formula>
    </cfRule>
  </conditionalFormatting>
  <conditionalFormatting sqref="L32">
    <cfRule type="cellIs" priority="464" dxfId="101" operator="greaterThanOrEqual">
      <formula>67</formula>
    </cfRule>
  </conditionalFormatting>
  <conditionalFormatting sqref="L32">
    <cfRule type="cellIs" priority="465" dxfId="100" operator="greaterThanOrEqual">
      <formula>97</formula>
    </cfRule>
  </conditionalFormatting>
  <conditionalFormatting sqref="L32">
    <cfRule type="cellIs" priority="466" dxfId="101" operator="greaterThanOrEqual">
      <formula>67</formula>
    </cfRule>
  </conditionalFormatting>
  <conditionalFormatting sqref="L32">
    <cfRule type="cellIs" priority="467" dxfId="100" operator="greaterThanOrEqual">
      <formula>97</formula>
    </cfRule>
  </conditionalFormatting>
  <conditionalFormatting sqref="L32">
    <cfRule type="cellIs" priority="468" dxfId="101" operator="greaterThanOrEqual">
      <formula>67</formula>
    </cfRule>
  </conditionalFormatting>
  <conditionalFormatting sqref="L32">
    <cfRule type="cellIs" priority="469" dxfId="100" operator="greaterThanOrEqual">
      <formula>97</formula>
    </cfRule>
  </conditionalFormatting>
  <conditionalFormatting sqref="L32">
    <cfRule type="cellIs" priority="470" dxfId="101" operator="greaterThanOrEqual">
      <formula>67</formula>
    </cfRule>
  </conditionalFormatting>
  <conditionalFormatting sqref="L32">
    <cfRule type="cellIs" priority="471" dxfId="100" operator="greaterThanOrEqual">
      <formula>97</formula>
    </cfRule>
  </conditionalFormatting>
  <conditionalFormatting sqref="L32">
    <cfRule type="cellIs" priority="472" dxfId="101" operator="greaterThanOrEqual">
      <formula>67</formula>
    </cfRule>
  </conditionalFormatting>
  <conditionalFormatting sqref="L34">
    <cfRule type="cellIs" priority="509" dxfId="100" operator="greaterThanOrEqual">
      <formula>97</formula>
    </cfRule>
  </conditionalFormatting>
  <conditionalFormatting sqref="L34">
    <cfRule type="cellIs" priority="510" dxfId="101" operator="greaterThanOrEqual">
      <formula>67</formula>
    </cfRule>
  </conditionalFormatting>
  <conditionalFormatting sqref="L35">
    <cfRule type="cellIs" priority="523" dxfId="100" operator="greaterThanOrEqual">
      <formula>97</formula>
    </cfRule>
  </conditionalFormatting>
  <conditionalFormatting sqref="L35">
    <cfRule type="cellIs" priority="524" dxfId="101" operator="greaterThanOrEqual">
      <formula>67</formula>
    </cfRule>
  </conditionalFormatting>
  <conditionalFormatting sqref="L36">
    <cfRule type="cellIs" priority="537" dxfId="100" operator="greaterThanOrEqual">
      <formula>97</formula>
    </cfRule>
  </conditionalFormatting>
  <conditionalFormatting sqref="L36">
    <cfRule type="cellIs" priority="538" dxfId="101" operator="greaterThanOrEqual">
      <formula>67</formula>
    </cfRule>
  </conditionalFormatting>
  <conditionalFormatting sqref="L37">
    <cfRule type="cellIs" priority="569" dxfId="100" operator="greaterThanOrEqual">
      <formula>97</formula>
    </cfRule>
  </conditionalFormatting>
  <conditionalFormatting sqref="L37">
    <cfRule type="cellIs" priority="570" dxfId="101" operator="greaterThanOrEqual">
      <formula>67</formula>
    </cfRule>
  </conditionalFormatting>
  <conditionalFormatting sqref="L37">
    <cfRule type="cellIs" priority="571" dxfId="100" operator="greaterThanOrEqual">
      <formula>97</formula>
    </cfRule>
  </conditionalFormatting>
  <conditionalFormatting sqref="L37">
    <cfRule type="cellIs" priority="572" dxfId="101" operator="greaterThanOrEqual">
      <formula>67</formula>
    </cfRule>
  </conditionalFormatting>
  <conditionalFormatting sqref="L37">
    <cfRule type="cellIs" priority="573" dxfId="100" operator="greaterThanOrEqual">
      <formula>97</formula>
    </cfRule>
  </conditionalFormatting>
  <conditionalFormatting sqref="L37">
    <cfRule type="cellIs" priority="574" dxfId="101" operator="greaterThanOrEqual">
      <formula>67</formula>
    </cfRule>
  </conditionalFormatting>
  <conditionalFormatting sqref="L37">
    <cfRule type="cellIs" priority="575" dxfId="100" operator="greaterThanOrEqual">
      <formula>97</formula>
    </cfRule>
  </conditionalFormatting>
  <conditionalFormatting sqref="L37">
    <cfRule type="cellIs" priority="576" dxfId="101" operator="greaterThanOrEqual">
      <formula>67</formula>
    </cfRule>
  </conditionalFormatting>
  <conditionalFormatting sqref="L37">
    <cfRule type="cellIs" priority="577" dxfId="100" operator="greaterThanOrEqual">
      <formula>97</formula>
    </cfRule>
  </conditionalFormatting>
  <conditionalFormatting sqref="L37">
    <cfRule type="cellIs" priority="578" dxfId="101" operator="greaterThanOrEqual">
      <formula>67</formula>
    </cfRule>
  </conditionalFormatting>
  <conditionalFormatting sqref="L37">
    <cfRule type="cellIs" priority="579" dxfId="100" operator="greaterThanOrEqual">
      <formula>97</formula>
    </cfRule>
  </conditionalFormatting>
  <conditionalFormatting sqref="L37">
    <cfRule type="cellIs" priority="580" dxfId="101" operator="greaterThanOrEqual">
      <formula>67</formula>
    </cfRule>
  </conditionalFormatting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2018-07-05T23:30:47Z</dcterms:created>
  <dcterms:modified xsi:type="dcterms:W3CDTF">2018-07-06T06:42:43Z</dcterms:modified>
  <cp:category/>
  <cp:version/>
  <cp:contentType/>
  <cp:contentStatus/>
</cp:coreProperties>
</file>